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B\Documents\DOCUMENTS USB\COMPTABILITE\2016-2017\"/>
    </mc:Choice>
  </mc:AlternateContent>
  <bookViews>
    <workbookView xWindow="0" yWindow="0" windowWidth="20490" windowHeight="7455"/>
  </bookViews>
  <sheets>
    <sheet name="Feuil1" sheetId="1" r:id="rId1"/>
    <sheet name="Rapport sur la compatibilité" sheetId="2" r:id="rId2"/>
  </sheets>
  <externalReferences>
    <externalReference r:id="rId3"/>
  </externalReferences>
  <definedNames>
    <definedName name="_xlnm.Print_Area" localSheetId="0">Feuil1!$A$1:$D$50</definedName>
  </definedNames>
  <calcPr calcId="152511"/>
</workbook>
</file>

<file path=xl/calcChain.xml><?xml version="1.0" encoding="utf-8"?>
<calcChain xmlns="http://schemas.openxmlformats.org/spreadsheetml/2006/main">
  <c r="D34" i="1" l="1"/>
  <c r="D30" i="1"/>
  <c r="D26" i="1"/>
  <c r="D6" i="1"/>
  <c r="B5" i="1"/>
  <c r="B9" i="1"/>
  <c r="D15" i="1"/>
  <c r="B15" i="1"/>
  <c r="B17" i="1"/>
  <c r="D11" i="1"/>
  <c r="D21" i="1"/>
  <c r="B25" i="1"/>
  <c r="B27" i="1"/>
  <c r="B34" i="1"/>
  <c r="B38" i="1"/>
  <c r="D39" i="1" l="1"/>
  <c r="B39" i="1"/>
  <c r="D40" i="1" l="1"/>
</calcChain>
</file>

<file path=xl/sharedStrings.xml><?xml version="1.0" encoding="utf-8"?>
<sst xmlns="http://schemas.openxmlformats.org/spreadsheetml/2006/main" count="85" uniqueCount="83">
  <si>
    <t>Trésorier, Philippe Chauvin</t>
  </si>
  <si>
    <t>Président, Gilbert Mathieu</t>
  </si>
  <si>
    <t>Bilan de la Saison</t>
  </si>
  <si>
    <t xml:space="preserve">Total </t>
  </si>
  <si>
    <t>Total</t>
  </si>
  <si>
    <t>autres</t>
  </si>
  <si>
    <t xml:space="preserve">Sur opérations </t>
  </si>
  <si>
    <t>Provision pour salaires</t>
  </si>
  <si>
    <t>67 - Charges Exceptionnelles</t>
  </si>
  <si>
    <t>Intérêts d'emprunts</t>
  </si>
  <si>
    <t>79 - excédent exercice 2014/2015</t>
  </si>
  <si>
    <t>66 - Charges Financières</t>
  </si>
  <si>
    <t>autres (dont ANCV)</t>
  </si>
  <si>
    <t>Intérêts sur livrets</t>
  </si>
  <si>
    <t>65 - Autres Charges de Gestion courante</t>
  </si>
  <si>
    <t>Médecine du travail pharmacie</t>
  </si>
  <si>
    <t>76-Produits financiers</t>
  </si>
  <si>
    <t>cotisations Retraites et Prévoyance</t>
  </si>
  <si>
    <t>cotisations URSSAF</t>
  </si>
  <si>
    <t>Libéralités perçues (Tookets)</t>
  </si>
  <si>
    <t>Salaires</t>
  </si>
  <si>
    <t>64 - Charges de personnel</t>
  </si>
  <si>
    <t>77-Produits exceptionnels</t>
  </si>
  <si>
    <t>Dons, Mécénat</t>
  </si>
  <si>
    <t>63 - Impôts taxes, versements assimilés</t>
  </si>
  <si>
    <t>Produits divers</t>
  </si>
  <si>
    <t>Divers</t>
  </si>
  <si>
    <t>Participation aux activités</t>
  </si>
  <si>
    <t>Services Bancaires, autres</t>
  </si>
  <si>
    <t>Cotisations , Adhésions, Licences</t>
  </si>
  <si>
    <t>Dotations</t>
  </si>
  <si>
    <t>75 - Autres produits de gestion courante</t>
  </si>
  <si>
    <t>Formation</t>
  </si>
  <si>
    <t>Autres aides, subventions affectées</t>
  </si>
  <si>
    <t>Rénumérations Intermédiaires et Honoraires</t>
  </si>
  <si>
    <t>Emplois Aidés (CAE)</t>
  </si>
  <si>
    <t>Publicité Publication</t>
  </si>
  <si>
    <t>Déplacements, missions</t>
  </si>
  <si>
    <t>CCUSP</t>
  </si>
  <si>
    <t>Frais postaux et télécommunications</t>
  </si>
  <si>
    <t>CCPS évènementielle</t>
  </si>
  <si>
    <t>Cotisations, affiliations, licences</t>
  </si>
  <si>
    <t>62 - Autres Services Extérieurs</t>
  </si>
  <si>
    <t>Département</t>
  </si>
  <si>
    <t>Région (matériel, stages, manifestations)</t>
  </si>
  <si>
    <t>Assurances</t>
  </si>
  <si>
    <t>Entretien et Réparation</t>
  </si>
  <si>
    <t>74 - Subventions</t>
  </si>
  <si>
    <t>Fonctionnement</t>
  </si>
  <si>
    <t>Mise à disposition personnel facturé</t>
  </si>
  <si>
    <t>Liés aux manifestations</t>
  </si>
  <si>
    <t>Buvette, refacturation parents</t>
  </si>
  <si>
    <t>61 - Services Extérieurs</t>
  </si>
  <si>
    <t>Produits de manifestations</t>
  </si>
  <si>
    <t>liés aux manifestations</t>
  </si>
  <si>
    <t>Vente produits</t>
  </si>
  <si>
    <t>Equipement et matériel</t>
  </si>
  <si>
    <t>Matiéres et fournitures</t>
  </si>
  <si>
    <t>70 -  Vente de marchandises Produits Finis , Prestations de service</t>
  </si>
  <si>
    <t>60 - ACHATS</t>
  </si>
  <si>
    <t>Montant</t>
  </si>
  <si>
    <t>Rubrique</t>
  </si>
  <si>
    <t>PRODUITS</t>
  </si>
  <si>
    <t>CHARGES</t>
  </si>
  <si>
    <t>CCPS fonctionnement</t>
  </si>
  <si>
    <t>Autres  communes</t>
  </si>
  <si>
    <t>Rapport sur la compatibilité concernant BILAN PREVISIONNEL USB GENERAL 2017.xls</t>
  </si>
  <si>
    <t>Exécuté le 05/11/2016 06:52</t>
  </si>
  <si>
    <t>Les fonctionnalités répertoriées ne seront pas disponibles si vous ouvrez le classeur dans une version antérieure d’Microsoft Excel ou si vous l’enregistrez dans un format de fichier antérieur.</t>
  </si>
  <si>
    <t>Perte mineure de fidélité</t>
  </si>
  <si>
    <t>Nb d'occurrences</t>
  </si>
  <si>
    <t>Version</t>
  </si>
  <si>
    <t>Certaines formules de ce classeur sont liées à d’autres classeurs qui sont fermés. Si ces formules sont recalculées dans une version antérieure d’Excel sans ouvrir les classeurs liées, les caractères au-delà de la limite de 255 caractères ne seront pas renvoyés.</t>
  </si>
  <si>
    <t>Feuil1'!D12</t>
  </si>
  <si>
    <t>Feuil1'!D15</t>
  </si>
  <si>
    <t>Feuil1'!B17</t>
  </si>
  <si>
    <t>Feuil1'!D19</t>
  </si>
  <si>
    <t>Feuil1'!D25</t>
  </si>
  <si>
    <t>Feuil1'!B26</t>
  </si>
  <si>
    <t>Feuil1'!B28:B31</t>
  </si>
  <si>
    <t>Feuil1'!B37:B38</t>
  </si>
  <si>
    <t>Excel 97-2003</t>
  </si>
  <si>
    <t xml:space="preserve">Etat (CNDS)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</si>
</sst>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2"/>
      <color rgb="FF000000"/>
      <name val="Calibri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center"/>
    </xf>
    <xf numFmtId="2" fontId="0" fillId="0" borderId="2" xfId="0" applyNumberFormat="1" applyBorder="1"/>
    <xf numFmtId="0" fontId="0" fillId="0" borderId="2" xfId="0" applyFont="1" applyBorder="1"/>
    <xf numFmtId="2" fontId="0" fillId="0" borderId="4" xfId="0" applyNumberFormat="1" applyFont="1" applyFill="1" applyBorder="1"/>
    <xf numFmtId="0" fontId="0" fillId="0" borderId="4" xfId="0" applyFont="1" applyBorder="1"/>
    <xf numFmtId="0" fontId="3" fillId="0" borderId="4" xfId="0" applyFont="1" applyBorder="1"/>
    <xf numFmtId="2" fontId="1" fillId="2" borderId="4" xfId="0" applyNumberFormat="1" applyFont="1" applyFill="1" applyBorder="1"/>
    <xf numFmtId="0" fontId="3" fillId="0" borderId="3" xfId="0" applyFont="1" applyBorder="1"/>
    <xf numFmtId="2" fontId="0" fillId="0" borderId="4" xfId="0" applyNumberFormat="1" applyBorder="1"/>
    <xf numFmtId="2" fontId="0" fillId="0" borderId="4" xfId="0" applyNumberFormat="1" applyFill="1" applyBorder="1"/>
    <xf numFmtId="0" fontId="0" fillId="0" borderId="3" xfId="0" applyFont="1" applyBorder="1"/>
    <xf numFmtId="0" fontId="0" fillId="0" borderId="0" xfId="0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3" xfId="0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Font="1" applyBorder="1" applyAlignment="1">
      <alignment horizontal="left" wrapText="1"/>
    </xf>
    <xf numFmtId="0" fontId="3" fillId="0" borderId="3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4" xfId="0" applyFont="1" applyFill="1" applyBorder="1"/>
    <xf numFmtId="0" fontId="0" fillId="0" borderId="3" xfId="0" applyBorder="1" applyAlignment="1">
      <alignment horizontal="left"/>
    </xf>
    <xf numFmtId="2" fontId="1" fillId="3" borderId="4" xfId="0" applyNumberFormat="1" applyFont="1" applyFill="1" applyBorder="1"/>
    <xf numFmtId="0" fontId="0" fillId="0" borderId="4" xfId="0" applyFill="1" applyBorder="1"/>
    <xf numFmtId="0" fontId="4" fillId="0" borderId="4" xfId="0" applyFont="1" applyBorder="1" applyAlignment="1">
      <alignment vertical="top"/>
    </xf>
    <xf numFmtId="2" fontId="0" fillId="0" borderId="6" xfId="0" applyNumberFormat="1" applyBorder="1"/>
    <xf numFmtId="0" fontId="3" fillId="0" borderId="7" xfId="0" applyFont="1" applyBorder="1" applyAlignment="1">
      <alignment vertical="top" wrapText="1"/>
    </xf>
    <xf numFmtId="0" fontId="1" fillId="0" borderId="6" xfId="0" applyFont="1" applyBorder="1"/>
    <xf numFmtId="0" fontId="0" fillId="0" borderId="8" xfId="0" applyBorder="1"/>
    <xf numFmtId="0" fontId="1" fillId="0" borderId="5" xfId="0" applyFont="1" applyBorder="1" applyAlignment="1">
      <alignment horizontal="center"/>
    </xf>
    <xf numFmtId="2" fontId="2" fillId="0" borderId="8" xfId="0" applyNumberFormat="1" applyFont="1" applyBorder="1"/>
    <xf numFmtId="0" fontId="5" fillId="0" borderId="0" xfId="0" applyFont="1" applyAlignment="1">
      <alignment horizontal="center"/>
    </xf>
    <xf numFmtId="0" fontId="1" fillId="0" borderId="0" xfId="0" applyNumberFormat="1" applyFont="1" applyAlignment="1">
      <alignment vertical="top" wrapText="1"/>
    </xf>
    <xf numFmtId="0" fontId="0" fillId="0" borderId="0" xfId="0" applyNumberFormat="1" applyAlignment="1">
      <alignment vertical="top" wrapText="1"/>
    </xf>
    <xf numFmtId="0" fontId="0" fillId="0" borderId="14" xfId="0" applyNumberFormat="1" applyBorder="1" applyAlignment="1">
      <alignment vertical="top" wrapText="1"/>
    </xf>
    <xf numFmtId="0" fontId="0" fillId="0" borderId="13" xfId="0" applyNumberFormat="1" applyBorder="1" applyAlignment="1">
      <alignment vertical="top" wrapText="1"/>
    </xf>
    <xf numFmtId="0" fontId="0" fillId="0" borderId="11" xfId="0" applyNumberFormat="1" applyBorder="1" applyAlignment="1">
      <alignment vertical="top" wrapText="1"/>
    </xf>
    <xf numFmtId="0" fontId="0" fillId="0" borderId="17" xfId="0" applyNumberFormat="1" applyBorder="1" applyAlignment="1">
      <alignment vertical="top" wrapText="1"/>
    </xf>
    <xf numFmtId="0" fontId="0" fillId="0" borderId="16" xfId="0" applyNumberFormat="1" applyBorder="1" applyAlignment="1">
      <alignment vertical="top" wrapText="1"/>
    </xf>
    <xf numFmtId="0" fontId="1" fillId="0" borderId="0" xfId="0" applyNumberFormat="1" applyFont="1" applyAlignment="1">
      <alignment horizontal="center" vertical="top" wrapText="1"/>
    </xf>
    <xf numFmtId="0" fontId="0" fillId="0" borderId="0" xfId="0" applyNumberFormat="1" applyAlignment="1">
      <alignment horizontal="center" vertical="top" wrapText="1"/>
    </xf>
    <xf numFmtId="0" fontId="0" fillId="0" borderId="13" xfId="0" applyNumberFormat="1" applyBorder="1" applyAlignment="1">
      <alignment horizontal="center" vertical="top" wrapText="1"/>
    </xf>
    <xf numFmtId="0" fontId="0" fillId="0" borderId="15" xfId="0" applyNumberFormat="1" applyBorder="1" applyAlignment="1">
      <alignment horizontal="center" vertical="top" wrapText="1"/>
    </xf>
    <xf numFmtId="0" fontId="6" fillId="0" borderId="0" xfId="1" quotePrefix="1" applyNumberFormat="1" applyAlignment="1">
      <alignment horizontal="center" vertical="top" wrapText="1"/>
    </xf>
    <xf numFmtId="0" fontId="0" fillId="0" borderId="12" xfId="0" applyNumberFormat="1" applyBorder="1" applyAlignment="1">
      <alignment horizontal="center" vertical="top" wrapText="1"/>
    </xf>
    <xf numFmtId="0" fontId="0" fillId="0" borderId="16" xfId="0" applyNumberFormat="1" applyBorder="1" applyAlignment="1">
      <alignment horizontal="center" vertical="top" wrapText="1"/>
    </xf>
    <xf numFmtId="0" fontId="6" fillId="0" borderId="16" xfId="1" quotePrefix="1" applyNumberFormat="1" applyBorder="1" applyAlignment="1">
      <alignment horizontal="center" vertical="top" wrapText="1"/>
    </xf>
    <xf numFmtId="0" fontId="0" fillId="0" borderId="18" xfId="0" applyNumberForma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top" wrapText="1"/>
    </xf>
    <xf numFmtId="2" fontId="0" fillId="0" borderId="4" xfId="0" applyNumberFormat="1" applyFill="1" applyBorder="1" applyAlignment="1">
      <alignment horizontal="right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B/Documents/Copie%20de%20Recap%20previsionnels%20section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écap sections"/>
      <sheetName val="Prévi USB G "/>
      <sheetName val="Feuil3"/>
    </sheetNames>
    <sheetDataSet>
      <sheetData sheetId="0">
        <row r="26">
          <cell r="U26">
            <v>4220</v>
          </cell>
        </row>
        <row r="32">
          <cell r="U32">
            <v>600</v>
          </cell>
        </row>
      </sheetData>
      <sheetData sheetId="1">
        <row r="11">
          <cell r="C11">
            <v>400</v>
          </cell>
        </row>
        <row r="16">
          <cell r="C16">
            <v>200</v>
          </cell>
          <cell r="F16">
            <v>25000</v>
          </cell>
        </row>
        <row r="40">
          <cell r="C40">
            <v>500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3"/>
  <sheetViews>
    <sheetView tabSelected="1" workbookViewId="0">
      <selection activeCell="D32" sqref="D32"/>
    </sheetView>
  </sheetViews>
  <sheetFormatPr baseColWidth="10" defaultRowHeight="15" x14ac:dyDescent="0.25"/>
  <cols>
    <col min="1" max="1" width="40.7109375" customWidth="1"/>
    <col min="2" max="2" width="13.7109375" customWidth="1"/>
    <col min="3" max="3" width="40.7109375" customWidth="1"/>
    <col min="4" max="4" width="13.7109375" customWidth="1"/>
  </cols>
  <sheetData>
    <row r="1" spans="1:4" x14ac:dyDescent="0.25">
      <c r="A1" s="52" t="s">
        <v>63</v>
      </c>
      <c r="B1" s="56"/>
      <c r="C1" s="52" t="s">
        <v>62</v>
      </c>
      <c r="D1" s="56"/>
    </row>
    <row r="2" spans="1:4" ht="15.75" thickBot="1" x14ac:dyDescent="0.3">
      <c r="A2" s="53"/>
      <c r="B2" s="57"/>
      <c r="C2" s="53"/>
      <c r="D2" s="57"/>
    </row>
    <row r="3" spans="1:4" ht="15.75" thickBot="1" x14ac:dyDescent="0.3">
      <c r="A3" s="33" t="s">
        <v>61</v>
      </c>
      <c r="B3" s="32" t="s">
        <v>60</v>
      </c>
      <c r="C3" s="33" t="s">
        <v>61</v>
      </c>
      <c r="D3" s="32" t="s">
        <v>60</v>
      </c>
    </row>
    <row r="4" spans="1:4" x14ac:dyDescent="0.25">
      <c r="A4" s="31"/>
      <c r="B4" s="29"/>
      <c r="C4" s="30"/>
      <c r="D4" s="29"/>
    </row>
    <row r="5" spans="1:4" ht="15" customHeight="1" x14ac:dyDescent="0.25">
      <c r="A5" s="28" t="s">
        <v>59</v>
      </c>
      <c r="B5" s="26">
        <f>SUM(B6:B8)</f>
        <v>61000</v>
      </c>
      <c r="C5" s="58" t="s">
        <v>58</v>
      </c>
      <c r="D5" s="13"/>
    </row>
    <row r="6" spans="1:4" ht="15" customHeight="1" x14ac:dyDescent="0.25">
      <c r="A6" s="9" t="s">
        <v>57</v>
      </c>
      <c r="B6" s="14">
        <v>26000</v>
      </c>
      <c r="C6" s="58"/>
      <c r="D6" s="11">
        <f>SUM(D7:D10)</f>
        <v>76500</v>
      </c>
    </row>
    <row r="7" spans="1:4" ht="15" customHeight="1" x14ac:dyDescent="0.25">
      <c r="A7" s="9" t="s">
        <v>56</v>
      </c>
      <c r="B7" s="14">
        <v>19000</v>
      </c>
      <c r="C7" s="15" t="s">
        <v>55</v>
      </c>
      <c r="D7" s="13">
        <v>50000</v>
      </c>
    </row>
    <row r="8" spans="1:4" ht="15" customHeight="1" x14ac:dyDescent="0.25">
      <c r="A8" s="9" t="s">
        <v>54</v>
      </c>
      <c r="B8" s="14">
        <v>16000</v>
      </c>
      <c r="C8" s="3" t="s">
        <v>53</v>
      </c>
      <c r="D8" s="13">
        <v>11000</v>
      </c>
    </row>
    <row r="9" spans="1:4" ht="15" customHeight="1" x14ac:dyDescent="0.25">
      <c r="A9" s="10" t="s">
        <v>52</v>
      </c>
      <c r="B9" s="26">
        <f>SUM(B10:B14)</f>
        <v>15400</v>
      </c>
      <c r="C9" s="3" t="s">
        <v>51</v>
      </c>
      <c r="D9" s="13">
        <v>14000</v>
      </c>
    </row>
    <row r="10" spans="1:4" ht="15" customHeight="1" x14ac:dyDescent="0.25">
      <c r="A10" s="4" t="s">
        <v>50</v>
      </c>
      <c r="B10" s="13">
        <v>4000</v>
      </c>
      <c r="C10" s="3" t="s">
        <v>49</v>
      </c>
      <c r="D10" s="13">
        <v>1500</v>
      </c>
    </row>
    <row r="11" spans="1:4" ht="15" customHeight="1" x14ac:dyDescent="0.25">
      <c r="A11" s="27" t="s">
        <v>48</v>
      </c>
      <c r="B11" s="14">
        <v>1300</v>
      </c>
      <c r="C11" s="12" t="s">
        <v>47</v>
      </c>
      <c r="D11" s="26">
        <f>SUM(D12:D20)</f>
        <v>88000</v>
      </c>
    </row>
    <row r="12" spans="1:4" ht="15" customHeight="1" x14ac:dyDescent="0.25">
      <c r="A12" s="4" t="s">
        <v>46</v>
      </c>
      <c r="B12" s="14">
        <v>2000</v>
      </c>
      <c r="C12" s="3" t="s">
        <v>82</v>
      </c>
      <c r="D12" s="13">
        <v>5000</v>
      </c>
    </row>
    <row r="13" spans="1:4" ht="15" customHeight="1" x14ac:dyDescent="0.25">
      <c r="A13" s="9" t="s">
        <v>45</v>
      </c>
      <c r="B13" s="14">
        <v>8100</v>
      </c>
      <c r="C13" s="25" t="s">
        <v>44</v>
      </c>
      <c r="D13" s="13">
        <v>15000</v>
      </c>
    </row>
    <row r="14" spans="1:4" ht="15" customHeight="1" x14ac:dyDescent="0.25">
      <c r="A14" s="4"/>
      <c r="B14" s="14"/>
      <c r="C14" s="25" t="s">
        <v>43</v>
      </c>
      <c r="D14" s="13">
        <v>3000</v>
      </c>
    </row>
    <row r="15" spans="1:4" ht="15" customHeight="1" x14ac:dyDescent="0.25">
      <c r="A15" s="10" t="s">
        <v>42</v>
      </c>
      <c r="B15" s="26">
        <f>SUM(B16:B24)</f>
        <v>151000</v>
      </c>
      <c r="C15" s="25" t="s">
        <v>64</v>
      </c>
      <c r="D15" s="13">
        <f>'[1]Prévi USB G '!F16</f>
        <v>25000</v>
      </c>
    </row>
    <row r="16" spans="1:4" ht="15" customHeight="1" x14ac:dyDescent="0.25">
      <c r="A16" s="9" t="s">
        <v>41</v>
      </c>
      <c r="B16" s="14">
        <v>25000</v>
      </c>
      <c r="C16" s="25" t="s">
        <v>40</v>
      </c>
      <c r="D16" s="13">
        <v>8000</v>
      </c>
    </row>
    <row r="17" spans="1:4" ht="15" customHeight="1" x14ac:dyDescent="0.25">
      <c r="A17" s="9" t="s">
        <v>39</v>
      </c>
      <c r="B17" s="14">
        <f>'[1]Prévi USB G '!C16+'[1]Récap sections'!U32</f>
        <v>800</v>
      </c>
      <c r="C17" s="3" t="s">
        <v>38</v>
      </c>
      <c r="D17" s="13">
        <v>5500</v>
      </c>
    </row>
    <row r="18" spans="1:4" ht="15" customHeight="1" x14ac:dyDescent="0.25">
      <c r="A18" s="9" t="s">
        <v>37</v>
      </c>
      <c r="B18" s="14">
        <v>16000</v>
      </c>
      <c r="C18" s="3" t="s">
        <v>65</v>
      </c>
      <c r="D18" s="13">
        <v>1000</v>
      </c>
    </row>
    <row r="19" spans="1:4" ht="15" customHeight="1" x14ac:dyDescent="0.25">
      <c r="A19" s="24" t="s">
        <v>36</v>
      </c>
      <c r="B19" s="13">
        <v>10000</v>
      </c>
      <c r="C19" s="3" t="s">
        <v>35</v>
      </c>
      <c r="D19" s="13">
        <v>6500</v>
      </c>
    </row>
    <row r="20" spans="1:4" ht="15" customHeight="1" x14ac:dyDescent="0.25">
      <c r="A20" s="23" t="s">
        <v>34</v>
      </c>
      <c r="B20" s="14">
        <v>80000</v>
      </c>
      <c r="C20" s="3" t="s">
        <v>33</v>
      </c>
      <c r="D20" s="13">
        <v>19000</v>
      </c>
    </row>
    <row r="21" spans="1:4" ht="15" customHeight="1" x14ac:dyDescent="0.25">
      <c r="A21" s="22" t="s">
        <v>32</v>
      </c>
      <c r="B21" s="14">
        <v>11000</v>
      </c>
      <c r="C21" s="21" t="s">
        <v>31</v>
      </c>
      <c r="D21" s="11">
        <f>SUM(D22:D25)</f>
        <v>100000</v>
      </c>
    </row>
    <row r="22" spans="1:4" ht="15" customHeight="1" x14ac:dyDescent="0.25">
      <c r="A22" s="20" t="s">
        <v>30</v>
      </c>
      <c r="B22" s="14">
        <v>5000</v>
      </c>
      <c r="C22" s="19" t="s">
        <v>29</v>
      </c>
      <c r="D22" s="13">
        <v>48000</v>
      </c>
    </row>
    <row r="23" spans="1:4" ht="15" customHeight="1" x14ac:dyDescent="0.25">
      <c r="A23" s="9" t="s">
        <v>28</v>
      </c>
      <c r="B23" s="14">
        <v>200</v>
      </c>
      <c r="C23" s="18" t="s">
        <v>27</v>
      </c>
      <c r="D23" s="13">
        <v>40000</v>
      </c>
    </row>
    <row r="24" spans="1:4" ht="15" customHeight="1" x14ac:dyDescent="0.25">
      <c r="A24" s="9" t="s">
        <v>26</v>
      </c>
      <c r="B24" s="14">
        <v>3000</v>
      </c>
      <c r="C24" s="17" t="s">
        <v>25</v>
      </c>
      <c r="D24" s="13">
        <v>4000</v>
      </c>
    </row>
    <row r="25" spans="1:4" ht="15" customHeight="1" x14ac:dyDescent="0.25">
      <c r="A25" s="10" t="s">
        <v>24</v>
      </c>
      <c r="B25" s="11">
        <f>SUM(B26)</f>
        <v>0</v>
      </c>
      <c r="C25" s="16" t="s">
        <v>23</v>
      </c>
      <c r="D25" s="13">
        <v>8000</v>
      </c>
    </row>
    <row r="26" spans="1:4" ht="15" customHeight="1" x14ac:dyDescent="0.25">
      <c r="A26" s="4"/>
      <c r="B26" s="13"/>
      <c r="C26" s="12" t="s">
        <v>22</v>
      </c>
      <c r="D26" s="11">
        <f>SUM(D28)</f>
        <v>100</v>
      </c>
    </row>
    <row r="27" spans="1:4" ht="15" customHeight="1" x14ac:dyDescent="0.25">
      <c r="A27" s="10" t="s">
        <v>21</v>
      </c>
      <c r="B27" s="11">
        <f>SUM(B28:B31)</f>
        <v>36600</v>
      </c>
      <c r="C27" s="15"/>
      <c r="D27" s="13"/>
    </row>
    <row r="28" spans="1:4" ht="15" customHeight="1" x14ac:dyDescent="0.25">
      <c r="A28" s="4" t="s">
        <v>20</v>
      </c>
      <c r="B28" s="14">
        <v>36600</v>
      </c>
      <c r="C28" s="3" t="s">
        <v>19</v>
      </c>
      <c r="D28" s="13">
        <v>100</v>
      </c>
    </row>
    <row r="29" spans="1:4" ht="15" customHeight="1" x14ac:dyDescent="0.25">
      <c r="A29" s="4" t="s">
        <v>18</v>
      </c>
      <c r="B29" s="59"/>
      <c r="D29" s="4"/>
    </row>
    <row r="30" spans="1:4" ht="15" customHeight="1" x14ac:dyDescent="0.25">
      <c r="A30" s="4" t="s">
        <v>17</v>
      </c>
      <c r="B30" s="59"/>
      <c r="C30" s="12" t="s">
        <v>16</v>
      </c>
      <c r="D30" s="11">
        <f>D32</f>
        <v>400</v>
      </c>
    </row>
    <row r="31" spans="1:4" ht="15" customHeight="1" x14ac:dyDescent="0.25">
      <c r="A31" s="4" t="s">
        <v>15</v>
      </c>
      <c r="B31" s="13"/>
      <c r="C31" s="3"/>
      <c r="D31" s="13"/>
    </row>
    <row r="32" spans="1:4" ht="15" customHeight="1" x14ac:dyDescent="0.25">
      <c r="A32" s="10" t="s">
        <v>14</v>
      </c>
      <c r="B32" s="11">
        <v>14500</v>
      </c>
      <c r="C32" s="3" t="s">
        <v>13</v>
      </c>
      <c r="D32" s="13">
        <v>400</v>
      </c>
    </row>
    <row r="33" spans="1:4" ht="15" customHeight="1" x14ac:dyDescent="0.25">
      <c r="A33" s="4" t="s">
        <v>12</v>
      </c>
      <c r="B33" s="13"/>
      <c r="D33" s="4"/>
    </row>
    <row r="34" spans="1:4" ht="15" customHeight="1" x14ac:dyDescent="0.25">
      <c r="A34" s="10" t="s">
        <v>11</v>
      </c>
      <c r="B34" s="11">
        <f>B35</f>
        <v>0</v>
      </c>
      <c r="C34" s="12" t="s">
        <v>10</v>
      </c>
      <c r="D34" s="11">
        <f>D36</f>
        <v>15000</v>
      </c>
    </row>
    <row r="35" spans="1:4" ht="15" customHeight="1" x14ac:dyDescent="0.25">
      <c r="A35" s="9" t="s">
        <v>9</v>
      </c>
      <c r="B35" s="8"/>
      <c r="D35" s="4"/>
    </row>
    <row r="36" spans="1:4" ht="15" customHeight="1" x14ac:dyDescent="0.25">
      <c r="A36" s="10" t="s">
        <v>8</v>
      </c>
      <c r="B36" s="11">
        <v>1500</v>
      </c>
      <c r="C36" t="s">
        <v>7</v>
      </c>
      <c r="D36" s="13">
        <v>15000</v>
      </c>
    </row>
    <row r="37" spans="1:4" ht="15" customHeight="1" x14ac:dyDescent="0.25">
      <c r="A37" s="9" t="s">
        <v>6</v>
      </c>
      <c r="B37" s="8">
        <v>1500</v>
      </c>
      <c r="D37" s="4"/>
    </row>
    <row r="38" spans="1:4" ht="15" customHeight="1" thickBot="1" x14ac:dyDescent="0.3">
      <c r="A38" s="7" t="s">
        <v>5</v>
      </c>
      <c r="B38" s="6">
        <f>'[1]Prévi USB G '!C40</f>
        <v>500</v>
      </c>
      <c r="C38" s="3"/>
      <c r="D38" s="6"/>
    </row>
    <row r="39" spans="1:4" ht="19.5" thickBot="1" x14ac:dyDescent="0.35">
      <c r="A39" s="5" t="s">
        <v>4</v>
      </c>
      <c r="B39" s="34">
        <f>B5+B9+B15+B25+B27+B32+B34+B36</f>
        <v>280000</v>
      </c>
      <c r="C39" s="5" t="s">
        <v>3</v>
      </c>
      <c r="D39" s="34">
        <f>D6+D11+D21+D26+D30+D34</f>
        <v>280000</v>
      </c>
    </row>
    <row r="40" spans="1:4" x14ac:dyDescent="0.25">
      <c r="A40" s="52" t="s">
        <v>2</v>
      </c>
      <c r="B40" s="4"/>
      <c r="C40" s="3"/>
      <c r="D40" s="54">
        <f>D39-B39</f>
        <v>0</v>
      </c>
    </row>
    <row r="41" spans="1:4" ht="15.75" thickBot="1" x14ac:dyDescent="0.3">
      <c r="A41" s="53"/>
      <c r="B41" s="2"/>
      <c r="C41" s="1"/>
      <c r="D41" s="55"/>
    </row>
    <row r="43" spans="1:4" ht="15.75" x14ac:dyDescent="0.25">
      <c r="A43" s="35" t="s">
        <v>1</v>
      </c>
      <c r="C43" s="35" t="s">
        <v>0</v>
      </c>
    </row>
  </sheetData>
  <mergeCells count="6">
    <mergeCell ref="A40:A41"/>
    <mergeCell ref="D40:D41"/>
    <mergeCell ref="A1:B2"/>
    <mergeCell ref="C1:D2"/>
    <mergeCell ref="C5:C6"/>
    <mergeCell ref="B29:B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portrait" horizontalDpi="300" verticalDpi="300" r:id="rId1"/>
  <headerFooter>
    <oddHeader xml:space="preserve">&amp;C&amp;14
&amp;"-,Gras"&amp;16UNION SPORTIVE DE LA BLANCHE
&amp;"-,Normal"&amp;11
&amp;14&amp;UBILAN PREVISIONNEL Général 2017&amp;12&amp;U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8"/>
  <sheetViews>
    <sheetView showGridLines="0" workbookViewId="0"/>
  </sheetViews>
  <sheetFormatPr baseColWidth="10" defaultRowHeight="15" x14ac:dyDescent="0.2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6" width="16" customWidth="1"/>
  </cols>
  <sheetData>
    <row r="1" spans="2:6" ht="30" x14ac:dyDescent="0.25">
      <c r="B1" s="36" t="s">
        <v>66</v>
      </c>
      <c r="C1" s="36"/>
      <c r="D1" s="43"/>
      <c r="E1" s="43"/>
      <c r="F1" s="43"/>
    </row>
    <row r="2" spans="2:6" x14ac:dyDescent="0.25">
      <c r="B2" s="36" t="s">
        <v>67</v>
      </c>
      <c r="C2" s="36"/>
      <c r="D2" s="43"/>
      <c r="E2" s="43"/>
      <c r="F2" s="43"/>
    </row>
    <row r="3" spans="2:6" x14ac:dyDescent="0.25">
      <c r="B3" s="37"/>
      <c r="C3" s="37"/>
      <c r="D3" s="44"/>
      <c r="E3" s="44"/>
      <c r="F3" s="44"/>
    </row>
    <row r="4" spans="2:6" ht="45" x14ac:dyDescent="0.25">
      <c r="B4" s="37" t="s">
        <v>68</v>
      </c>
      <c r="C4" s="37"/>
      <c r="D4" s="44"/>
      <c r="E4" s="44"/>
      <c r="F4" s="44"/>
    </row>
    <row r="5" spans="2:6" x14ac:dyDescent="0.25">
      <c r="B5" s="37"/>
      <c r="C5" s="37"/>
      <c r="D5" s="44"/>
      <c r="E5" s="44"/>
      <c r="F5" s="44"/>
    </row>
    <row r="6" spans="2:6" ht="30" x14ac:dyDescent="0.25">
      <c r="B6" s="36" t="s">
        <v>69</v>
      </c>
      <c r="C6" s="36"/>
      <c r="D6" s="43"/>
      <c r="E6" s="43" t="s">
        <v>70</v>
      </c>
      <c r="F6" s="43" t="s">
        <v>71</v>
      </c>
    </row>
    <row r="7" spans="2:6" ht="15.75" thickBot="1" x14ac:dyDescent="0.3">
      <c r="B7" s="37"/>
      <c r="C7" s="37"/>
      <c r="D7" s="44"/>
      <c r="E7" s="44"/>
      <c r="F7" s="44"/>
    </row>
    <row r="8" spans="2:6" ht="60" x14ac:dyDescent="0.25">
      <c r="B8" s="38" t="s">
        <v>72</v>
      </c>
      <c r="C8" s="39"/>
      <c r="D8" s="45"/>
      <c r="E8" s="45">
        <v>12</v>
      </c>
      <c r="F8" s="46"/>
    </row>
    <row r="9" spans="2:6" x14ac:dyDescent="0.25">
      <c r="B9" s="40"/>
      <c r="C9" s="37"/>
      <c r="D9" s="44"/>
      <c r="E9" s="47" t="s">
        <v>73</v>
      </c>
      <c r="F9" s="48" t="s">
        <v>81</v>
      </c>
    </row>
    <row r="10" spans="2:6" x14ac:dyDescent="0.25">
      <c r="B10" s="40"/>
      <c r="C10" s="37"/>
      <c r="D10" s="44"/>
      <c r="E10" s="47" t="s">
        <v>74</v>
      </c>
      <c r="F10" s="48"/>
    </row>
    <row r="11" spans="2:6" x14ac:dyDescent="0.25">
      <c r="B11" s="40"/>
      <c r="C11" s="37"/>
      <c r="D11" s="44"/>
      <c r="E11" s="47" t="s">
        <v>75</v>
      </c>
      <c r="F11" s="48"/>
    </row>
    <row r="12" spans="2:6" x14ac:dyDescent="0.25">
      <c r="B12" s="40"/>
      <c r="C12" s="37"/>
      <c r="D12" s="44"/>
      <c r="E12" s="47" t="s">
        <v>76</v>
      </c>
      <c r="F12" s="48"/>
    </row>
    <row r="13" spans="2:6" x14ac:dyDescent="0.25">
      <c r="B13" s="40"/>
      <c r="C13" s="37"/>
      <c r="D13" s="44"/>
      <c r="E13" s="47" t="s">
        <v>77</v>
      </c>
      <c r="F13" s="48"/>
    </row>
    <row r="14" spans="2:6" x14ac:dyDescent="0.25">
      <c r="B14" s="40"/>
      <c r="C14" s="37"/>
      <c r="D14" s="44"/>
      <c r="E14" s="47" t="s">
        <v>78</v>
      </c>
      <c r="F14" s="48"/>
    </row>
    <row r="15" spans="2:6" x14ac:dyDescent="0.25">
      <c r="B15" s="40"/>
      <c r="C15" s="37"/>
      <c r="D15" s="44"/>
      <c r="E15" s="47" t="s">
        <v>79</v>
      </c>
      <c r="F15" s="48"/>
    </row>
    <row r="16" spans="2:6" ht="15.75" thickBot="1" x14ac:dyDescent="0.3">
      <c r="B16" s="41"/>
      <c r="C16" s="42"/>
      <c r="D16" s="49"/>
      <c r="E16" s="50" t="s">
        <v>80</v>
      </c>
      <c r="F16" s="51"/>
    </row>
    <row r="17" spans="2:6" x14ac:dyDescent="0.25">
      <c r="B17" s="37"/>
      <c r="C17" s="37"/>
      <c r="D17" s="44"/>
      <c r="E17" s="44"/>
      <c r="F17" s="44"/>
    </row>
    <row r="18" spans="2:6" x14ac:dyDescent="0.25">
      <c r="B18" s="37"/>
      <c r="C18" s="37"/>
      <c r="D18" s="44"/>
      <c r="E18" s="44"/>
      <c r="F18" s="44"/>
    </row>
  </sheetData>
  <hyperlinks>
    <hyperlink ref="E9" location="'Feuil1'!D12" display="'Feuil1'!D12"/>
    <hyperlink ref="E10" location="'Feuil1'!D15" display="'Feuil1'!D15"/>
    <hyperlink ref="E11" location="'Feuil1'!B17" display="'Feuil1'!B17"/>
    <hyperlink ref="E12" location="'Feuil1'!D19" display="'Feuil1'!D19"/>
    <hyperlink ref="E13" location="'Feuil1'!D25" display="'Feuil1'!D25"/>
    <hyperlink ref="E14" location="'Feuil1'!B26" display="'Feuil1'!B26"/>
    <hyperlink ref="E15" location="'Feuil1'!B28:B31" display="'Feuil1'!B28:B31"/>
    <hyperlink ref="E16" location="'Feuil1'!B37:B38" display="'Feuil1'!B37:B38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Rapport sur la compatibilité</vt:lpstr>
      <vt:lpstr>Feuil1!Zone_d_impression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USB</dc:creator>
  <cp:lastModifiedBy>USB</cp:lastModifiedBy>
  <cp:lastPrinted>2016-11-05T06:03:23Z</cp:lastPrinted>
  <dcterms:created xsi:type="dcterms:W3CDTF">2016-01-28T13:59:00Z</dcterms:created>
  <dcterms:modified xsi:type="dcterms:W3CDTF">2016-11-29T13:34:33Z</dcterms:modified>
</cp:coreProperties>
</file>